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20" windowWidth="19995" windowHeight="6525"/>
  </bookViews>
  <sheets>
    <sheet name="дох и расх 2019-1кв" sheetId="19" r:id="rId1"/>
    <sheet name="Лист1" sheetId="22" r:id="rId2"/>
  </sheets>
  <calcPr calcId="145621"/>
</workbook>
</file>

<file path=xl/calcChain.xml><?xml version="1.0" encoding="utf-8"?>
<calcChain xmlns="http://schemas.openxmlformats.org/spreadsheetml/2006/main">
  <c r="D14" i="19" l="1"/>
  <c r="D31" i="19" l="1"/>
  <c r="D8" i="19" l="1"/>
  <c r="D9" i="19" l="1"/>
  <c r="D15" i="19" s="1"/>
  <c r="C15" i="19"/>
  <c r="B9" i="19"/>
  <c r="D12" i="19" l="1"/>
  <c r="D20" i="19"/>
  <c r="C12" i="19" l="1"/>
  <c r="C13" i="19"/>
  <c r="C14" i="19"/>
  <c r="C11" i="19"/>
  <c r="B15" i="19" l="1"/>
  <c r="C33" i="19" l="1"/>
  <c r="C32" i="19"/>
  <c r="C31" i="19"/>
  <c r="C30" i="19"/>
  <c r="C29" i="19"/>
  <c r="C28" i="19"/>
  <c r="C27" i="19"/>
  <c r="C26" i="19"/>
  <c r="C25" i="19"/>
  <c r="C24" i="19"/>
  <c r="C23" i="19"/>
  <c r="C22" i="19"/>
  <c r="C21" i="19"/>
  <c r="B34" i="19"/>
  <c r="B35" i="19" s="1"/>
  <c r="C19" i="19"/>
  <c r="D34" i="19"/>
  <c r="D35" i="19" s="1"/>
  <c r="C18" i="19"/>
  <c r="C20" i="19" l="1"/>
  <c r="C34" i="19" l="1"/>
</calcChain>
</file>

<file path=xl/sharedStrings.xml><?xml version="1.0" encoding="utf-8"?>
<sst xmlns="http://schemas.openxmlformats.org/spreadsheetml/2006/main" count="38" uniqueCount="38">
  <si>
    <t>Налог на землю, на имущество</t>
  </si>
  <si>
    <t>Взносы на обязательное страхование работников</t>
  </si>
  <si>
    <t>Наименование показателя</t>
  </si>
  <si>
    <t>Обучение персоналов</t>
  </si>
  <si>
    <t>Услуги связи</t>
  </si>
  <si>
    <t>Платные услуги</t>
  </si>
  <si>
    <t>Прочие услуги и работы (тех.ремонт медоборудования,медицинские услуги,автотранспортные услуги,дератизация и дезинфекция, охрана объекта,аудиторские услуги,услуги стирки,обслуживание систем отопления, интернет, вывоз мусора и т.д.)</t>
  </si>
  <si>
    <t xml:space="preserve">                                                                     (наименование организации)</t>
  </si>
  <si>
    <t>Расходы по фонду оплаты труда</t>
  </si>
  <si>
    <t>Коммунальные расходы</t>
  </si>
  <si>
    <t>Расходы на питание</t>
  </si>
  <si>
    <t>Приобретение хозяйственных товаров и инвентаря</t>
  </si>
  <si>
    <t>Распределении спонсорской и благотворительной помощи</t>
  </si>
  <si>
    <t>ОСМС (Обязательные социальные медицинские отчисления)</t>
  </si>
  <si>
    <t>Приобретения медицинского оборудования</t>
  </si>
  <si>
    <t>Приобретения медикаментов</t>
  </si>
  <si>
    <t>Соц.налог и соц.отчисления</t>
  </si>
  <si>
    <t>Местный бюджет</t>
  </si>
  <si>
    <t>Средства ФСМС</t>
  </si>
  <si>
    <t>Кассовые расходы</t>
  </si>
  <si>
    <t>Итого доходов:</t>
  </si>
  <si>
    <t>ДОХОДЫ:</t>
  </si>
  <si>
    <t>РАСХОДЫ:</t>
  </si>
  <si>
    <t>Итого расходов:</t>
  </si>
  <si>
    <t>Обеспечение противотуберкулезными препаратами</t>
  </si>
  <si>
    <t>КГП на ПХВ "Центр фтизиопульманологии" УОЗ г. Алматы</t>
  </si>
  <si>
    <t xml:space="preserve">  ОТЧЕТ О ДОХОДАХ И РАСХОДАХ ЗА  1 КВАРТАЛ 2019 ГОДА</t>
  </si>
  <si>
    <t>План на 2019 год</t>
  </si>
  <si>
    <t>План на 1 квартал</t>
  </si>
  <si>
    <t xml:space="preserve">Кассовое поступление за 1 квартал 2019 г. </t>
  </si>
  <si>
    <r>
      <t xml:space="preserve">Остаток средств на </t>
    </r>
    <r>
      <rPr>
        <b/>
        <sz val="11"/>
        <color theme="1"/>
        <rFont val="Times New Roman"/>
        <family val="1"/>
        <charset val="204"/>
      </rPr>
      <t>01.01. 2018 года</t>
    </r>
  </si>
  <si>
    <t xml:space="preserve">Гарантийные взносы </t>
  </si>
  <si>
    <t>ОППВ 5%</t>
  </si>
  <si>
    <t xml:space="preserve">Возврат гарантийных взносов </t>
  </si>
  <si>
    <t xml:space="preserve">Директор:                            Сапиева Ж.А.         </t>
  </si>
  <si>
    <t xml:space="preserve">        Главный бухгалтер:                             Алимбаева З.С.</t>
  </si>
  <si>
    <t xml:space="preserve">Возвраты ОПВ СО </t>
  </si>
  <si>
    <t>Остаток средств на 01.04.2019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</si>
</sst>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2" fontId="1" fillId="0" borderId="0" xfId="0" applyNumberFormat="1" applyFont="1"/>
    <xf numFmtId="0" fontId="1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/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/>
    <xf numFmtId="0" fontId="2" fillId="0" borderId="1" xfId="0" applyFont="1" applyBorder="1" applyAlignme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5"/>
  <sheetViews>
    <sheetView tabSelected="1" zoomScale="80" zoomScaleNormal="80" workbookViewId="0">
      <selection activeCell="B20" sqref="B20"/>
    </sheetView>
  </sheetViews>
  <sheetFormatPr defaultRowHeight="15" x14ac:dyDescent="0.25"/>
  <cols>
    <col min="1" max="1" width="40.5703125" style="1" customWidth="1"/>
    <col min="2" max="2" width="18.5703125" style="1" customWidth="1"/>
    <col min="3" max="3" width="15.28515625" style="1" customWidth="1"/>
    <col min="4" max="4" width="18.28515625" style="1" customWidth="1"/>
    <col min="5" max="5" width="12.5703125" style="1" customWidth="1"/>
    <col min="6" max="6" width="9.28515625" style="1" customWidth="1"/>
    <col min="7" max="16384" width="9.140625" style="1"/>
  </cols>
  <sheetData>
    <row r="2" spans="1:4" ht="20.25" x14ac:dyDescent="0.3">
      <c r="A2" s="22" t="s">
        <v>26</v>
      </c>
      <c r="B2" s="22"/>
      <c r="C2" s="22"/>
      <c r="D2" s="22"/>
    </row>
    <row r="4" spans="1:4" ht="18.75" x14ac:dyDescent="0.3">
      <c r="A4" s="24" t="s">
        <v>25</v>
      </c>
      <c r="B4" s="24"/>
      <c r="C4" s="24"/>
      <c r="D4" s="24"/>
    </row>
    <row r="5" spans="1:4" x14ac:dyDescent="0.25">
      <c r="A5" s="25" t="s">
        <v>7</v>
      </c>
      <c r="B5" s="25"/>
      <c r="C5" s="25"/>
      <c r="D5" s="25"/>
    </row>
    <row r="6" spans="1:4" x14ac:dyDescent="0.25">
      <c r="A6" s="2"/>
      <c r="B6" s="2"/>
      <c r="C6" s="2"/>
      <c r="D6" s="2"/>
    </row>
    <row r="7" spans="1:4" ht="47.25" x14ac:dyDescent="0.25">
      <c r="A7" s="15" t="s">
        <v>2</v>
      </c>
      <c r="B7" s="16" t="s">
        <v>27</v>
      </c>
      <c r="C7" s="16" t="s">
        <v>28</v>
      </c>
      <c r="D7" s="16" t="s">
        <v>29</v>
      </c>
    </row>
    <row r="8" spans="1:4" x14ac:dyDescent="0.25">
      <c r="A8" s="3" t="s">
        <v>30</v>
      </c>
      <c r="B8" s="8">
        <v>3054.02</v>
      </c>
      <c r="C8" s="8"/>
      <c r="D8" s="8">
        <f>213933.3+2542.13+1306.6+588.5</f>
        <v>218370.53</v>
      </c>
    </row>
    <row r="9" spans="1:4" x14ac:dyDescent="0.25">
      <c r="A9" s="6" t="s">
        <v>21</v>
      </c>
      <c r="B9" s="12">
        <f>SUM(B10:B14)</f>
        <v>2224904.9</v>
      </c>
      <c r="C9" s="12"/>
      <c r="D9" s="12">
        <f>D12+D13+D14</f>
        <v>746806.29999999993</v>
      </c>
    </row>
    <row r="10" spans="1:4" x14ac:dyDescent="0.25">
      <c r="A10" s="3" t="s">
        <v>17</v>
      </c>
      <c r="B10" s="8"/>
      <c r="C10" s="8"/>
      <c r="D10" s="8"/>
    </row>
    <row r="11" spans="1:4" ht="30" x14ac:dyDescent="0.25">
      <c r="A11" s="5" t="s">
        <v>24</v>
      </c>
      <c r="B11" s="14">
        <v>448823</v>
      </c>
      <c r="C11" s="8">
        <f>B11/4</f>
        <v>112205.75</v>
      </c>
      <c r="D11" s="8">
        <v>0</v>
      </c>
    </row>
    <row r="12" spans="1:4" x14ac:dyDescent="0.25">
      <c r="A12" s="3" t="s">
        <v>18</v>
      </c>
      <c r="B12" s="8">
        <v>1761081.9</v>
      </c>
      <c r="C12" s="13">
        <f t="shared" ref="C12:C14" si="0">B12/4</f>
        <v>440270.47499999998</v>
      </c>
      <c r="D12" s="8">
        <f>847100.45-113843.3</f>
        <v>733257.14999999991</v>
      </c>
    </row>
    <row r="13" spans="1:4" x14ac:dyDescent="0.25">
      <c r="A13" s="3" t="s">
        <v>5</v>
      </c>
      <c r="B13" s="14">
        <v>15000</v>
      </c>
      <c r="C13" s="8">
        <f t="shared" si="0"/>
        <v>3750</v>
      </c>
      <c r="D13" s="8">
        <v>4549.3999999999996</v>
      </c>
    </row>
    <row r="14" spans="1:4" x14ac:dyDescent="0.25">
      <c r="A14" s="3" t="s">
        <v>31</v>
      </c>
      <c r="B14" s="8">
        <v>0</v>
      </c>
      <c r="C14" s="8">
        <f t="shared" si="0"/>
        <v>0</v>
      </c>
      <c r="D14" s="8">
        <f>8143.3+294.15+562.3</f>
        <v>8999.75</v>
      </c>
    </row>
    <row r="15" spans="1:4" x14ac:dyDescent="0.25">
      <c r="A15" s="6" t="s">
        <v>20</v>
      </c>
      <c r="B15" s="7">
        <f>SUM(B10:B14)+B8</f>
        <v>2227958.92</v>
      </c>
      <c r="C15" s="7">
        <f>SUM(C8:C14)</f>
        <v>556226.22499999998</v>
      </c>
      <c r="D15" s="7">
        <f>D8+D9+D16</f>
        <v>965584.28999999992</v>
      </c>
    </row>
    <row r="16" spans="1:4" x14ac:dyDescent="0.25">
      <c r="A16" s="3" t="s">
        <v>36</v>
      </c>
      <c r="B16" s="3"/>
      <c r="C16" s="3"/>
      <c r="D16" s="8">
        <v>407.46</v>
      </c>
    </row>
    <row r="17" spans="1:6" ht="31.5" x14ac:dyDescent="0.25">
      <c r="A17" s="19" t="s">
        <v>22</v>
      </c>
      <c r="B17" s="19"/>
      <c r="C17" s="19"/>
      <c r="D17" s="9" t="s">
        <v>19</v>
      </c>
    </row>
    <row r="18" spans="1:6" x14ac:dyDescent="0.25">
      <c r="A18" s="20" t="s">
        <v>8</v>
      </c>
      <c r="B18" s="8">
        <v>666702</v>
      </c>
      <c r="C18" s="13">
        <f>B18/4</f>
        <v>166675.5</v>
      </c>
      <c r="D18" s="8">
        <v>134968.70000000001</v>
      </c>
      <c r="E18" s="4"/>
      <c r="F18" s="17"/>
    </row>
    <row r="19" spans="1:6" ht="15.75" customHeight="1" x14ac:dyDescent="0.25">
      <c r="A19" s="20" t="s">
        <v>32</v>
      </c>
      <c r="B19" s="8">
        <v>17580</v>
      </c>
      <c r="C19" s="13">
        <f t="shared" ref="C19:C33" si="1">B19/4</f>
        <v>4395</v>
      </c>
      <c r="D19" s="8">
        <v>9394.0499999999993</v>
      </c>
      <c r="E19" s="4"/>
    </row>
    <row r="20" spans="1:6" x14ac:dyDescent="0.25">
      <c r="A20" s="20" t="s">
        <v>16</v>
      </c>
      <c r="B20" s="8">
        <v>47665</v>
      </c>
      <c r="C20" s="13">
        <f t="shared" si="1"/>
        <v>11916.25</v>
      </c>
      <c r="D20" s="8">
        <f>11766.5+3408.3</f>
        <v>15174.8</v>
      </c>
      <c r="E20" s="4"/>
    </row>
    <row r="21" spans="1:6" ht="30" x14ac:dyDescent="0.25">
      <c r="A21" s="5" t="s">
        <v>13</v>
      </c>
      <c r="B21" s="8">
        <v>7165.9</v>
      </c>
      <c r="C21" s="13">
        <f t="shared" si="1"/>
        <v>1791.4749999999999</v>
      </c>
      <c r="D21" s="8">
        <v>2637.27</v>
      </c>
      <c r="E21" s="4"/>
    </row>
    <row r="22" spans="1:6" x14ac:dyDescent="0.25">
      <c r="A22" s="20" t="s">
        <v>0</v>
      </c>
      <c r="B22" s="8">
        <v>3462.9</v>
      </c>
      <c r="C22" s="13">
        <f t="shared" si="1"/>
        <v>865.72500000000002</v>
      </c>
      <c r="D22" s="8">
        <v>4213.26</v>
      </c>
      <c r="E22" s="4"/>
    </row>
    <row r="23" spans="1:6" ht="30" x14ac:dyDescent="0.25">
      <c r="A23" s="5" t="s">
        <v>1</v>
      </c>
      <c r="B23" s="8">
        <v>4698.6000000000004</v>
      </c>
      <c r="C23" s="13">
        <f t="shared" si="1"/>
        <v>1174.6500000000001</v>
      </c>
      <c r="D23" s="8">
        <v>0</v>
      </c>
      <c r="E23" s="4"/>
    </row>
    <row r="24" spans="1:6" x14ac:dyDescent="0.25">
      <c r="A24" s="20" t="s">
        <v>9</v>
      </c>
      <c r="B24" s="8">
        <v>78025.679999999993</v>
      </c>
      <c r="C24" s="13">
        <f t="shared" si="1"/>
        <v>19506.419999999998</v>
      </c>
      <c r="D24" s="8">
        <v>14615.7</v>
      </c>
      <c r="E24" s="4"/>
    </row>
    <row r="25" spans="1:6" x14ac:dyDescent="0.25">
      <c r="A25" s="20" t="s">
        <v>4</v>
      </c>
      <c r="B25" s="8">
        <v>5155.8999999999996</v>
      </c>
      <c r="C25" s="13">
        <f t="shared" si="1"/>
        <v>1288.9749999999999</v>
      </c>
      <c r="D25" s="8">
        <v>730.5</v>
      </c>
      <c r="E25" s="4"/>
    </row>
    <row r="26" spans="1:6" x14ac:dyDescent="0.25">
      <c r="A26" s="20" t="s">
        <v>15</v>
      </c>
      <c r="B26" s="8">
        <v>718447.14</v>
      </c>
      <c r="C26" s="13">
        <f t="shared" si="1"/>
        <v>179611.785</v>
      </c>
      <c r="D26" s="8">
        <v>305914.3</v>
      </c>
      <c r="E26" s="4"/>
    </row>
    <row r="27" spans="1:6" x14ac:dyDescent="0.25">
      <c r="A27" s="5" t="s">
        <v>14</v>
      </c>
      <c r="B27" s="8">
        <v>0</v>
      </c>
      <c r="C27" s="13">
        <f t="shared" si="1"/>
        <v>0</v>
      </c>
      <c r="D27" s="8">
        <v>0</v>
      </c>
      <c r="E27" s="4"/>
    </row>
    <row r="28" spans="1:6" x14ac:dyDescent="0.25">
      <c r="A28" s="20" t="s">
        <v>10</v>
      </c>
      <c r="B28" s="8">
        <v>126682.1</v>
      </c>
      <c r="C28" s="13">
        <f t="shared" si="1"/>
        <v>31670.525000000001</v>
      </c>
      <c r="D28" s="8">
        <v>35494.629999999997</v>
      </c>
      <c r="E28" s="4"/>
    </row>
    <row r="29" spans="1:6" ht="30" x14ac:dyDescent="0.25">
      <c r="A29" s="5" t="s">
        <v>11</v>
      </c>
      <c r="B29" s="8">
        <v>34551</v>
      </c>
      <c r="C29" s="13">
        <f t="shared" si="1"/>
        <v>8637.75</v>
      </c>
      <c r="D29" s="8">
        <v>5615.34</v>
      </c>
      <c r="E29" s="4"/>
    </row>
    <row r="30" spans="1:6" x14ac:dyDescent="0.25">
      <c r="A30" s="20" t="s">
        <v>3</v>
      </c>
      <c r="B30" s="8">
        <v>1252.0999999999999</v>
      </c>
      <c r="C30" s="13">
        <f t="shared" si="1"/>
        <v>313.02499999999998</v>
      </c>
      <c r="D30" s="8">
        <v>0</v>
      </c>
      <c r="E30" s="4"/>
    </row>
    <row r="31" spans="1:6" ht="105" x14ac:dyDescent="0.25">
      <c r="A31" s="5" t="s">
        <v>6</v>
      </c>
      <c r="B31" s="10">
        <v>517152.08</v>
      </c>
      <c r="C31" s="13">
        <f t="shared" si="1"/>
        <v>129288.02</v>
      </c>
      <c r="D31" s="10">
        <f>11335.2+21783+5198.54+3902.26+588.5</f>
        <v>42807.5</v>
      </c>
      <c r="E31" s="4"/>
    </row>
    <row r="32" spans="1:6" ht="30" x14ac:dyDescent="0.25">
      <c r="A32" s="5" t="s">
        <v>12</v>
      </c>
      <c r="B32" s="8">
        <v>0</v>
      </c>
      <c r="C32" s="13">
        <f t="shared" si="1"/>
        <v>0</v>
      </c>
      <c r="D32" s="8"/>
      <c r="E32" s="4"/>
    </row>
    <row r="33" spans="1:5" x14ac:dyDescent="0.25">
      <c r="A33" s="20" t="s">
        <v>33</v>
      </c>
      <c r="B33" s="8"/>
      <c r="C33" s="13">
        <f t="shared" si="1"/>
        <v>0</v>
      </c>
      <c r="D33" s="8">
        <v>3117.8</v>
      </c>
      <c r="E33" s="4"/>
    </row>
    <row r="34" spans="1:5" x14ac:dyDescent="0.25">
      <c r="A34" s="21" t="s">
        <v>23</v>
      </c>
      <c r="B34" s="7">
        <f>SUM(B18:B32)</f>
        <v>2228540.4000000004</v>
      </c>
      <c r="C34" s="7">
        <f>SUM(C18:C33)</f>
        <v>557135.10000000009</v>
      </c>
      <c r="D34" s="7">
        <f>SUM(D18:D33)</f>
        <v>574683.85</v>
      </c>
      <c r="E34" s="4"/>
    </row>
    <row r="35" spans="1:5" x14ac:dyDescent="0.25">
      <c r="A35" s="20" t="s">
        <v>37</v>
      </c>
      <c r="B35" s="18">
        <f>B8+B15-B34</f>
        <v>2472.5399999995716</v>
      </c>
      <c r="C35" s="18"/>
      <c r="D35" s="18">
        <f>D15-D34</f>
        <v>390900.43999999994</v>
      </c>
      <c r="E35" s="4"/>
    </row>
    <row r="36" spans="1:5" x14ac:dyDescent="0.25">
      <c r="E36" s="4"/>
    </row>
    <row r="37" spans="1:5" ht="18.75" x14ac:dyDescent="0.3">
      <c r="A37" s="23" t="s">
        <v>34</v>
      </c>
      <c r="B37" s="23"/>
      <c r="C37" s="23"/>
      <c r="D37" s="23"/>
    </row>
    <row r="38" spans="1:5" ht="18.75" x14ac:dyDescent="0.3">
      <c r="A38" s="11"/>
      <c r="B38" s="11"/>
      <c r="C38" s="11"/>
      <c r="D38" s="11"/>
    </row>
    <row r="39" spans="1:5" ht="18.75" x14ac:dyDescent="0.25">
      <c r="A39" s="26" t="s">
        <v>35</v>
      </c>
      <c r="B39" s="26"/>
      <c r="C39" s="26"/>
      <c r="D39" s="26"/>
    </row>
    <row r="40" spans="1:5" x14ac:dyDescent="0.25">
      <c r="A40" s="2"/>
      <c r="B40" s="2"/>
      <c r="C40" s="2"/>
      <c r="D40" s="2"/>
    </row>
    <row r="41" spans="1:5" x14ac:dyDescent="0.25">
      <c r="A41" s="2"/>
      <c r="B41" s="2"/>
      <c r="C41" s="2"/>
      <c r="D41" s="2"/>
    </row>
    <row r="42" spans="1:5" x14ac:dyDescent="0.25">
      <c r="A42" s="2"/>
      <c r="B42" s="2"/>
      <c r="C42" s="2"/>
      <c r="D42" s="2"/>
    </row>
    <row r="43" spans="1:5" x14ac:dyDescent="0.25">
      <c r="A43" s="2"/>
      <c r="B43" s="2"/>
      <c r="C43" s="2"/>
      <c r="D43" s="2"/>
    </row>
    <row r="44" spans="1:5" x14ac:dyDescent="0.25">
      <c r="A44" s="2"/>
      <c r="B44" s="2"/>
      <c r="C44" s="2"/>
      <c r="D44" s="2"/>
    </row>
    <row r="45" spans="1:5" x14ac:dyDescent="0.25">
      <c r="A45" s="2"/>
      <c r="B45" s="2"/>
      <c r="C45" s="2"/>
      <c r="D45" s="2"/>
    </row>
  </sheetData>
  <mergeCells count="5">
    <mergeCell ref="A2:D2"/>
    <mergeCell ref="A4:D4"/>
    <mergeCell ref="A5:D5"/>
    <mergeCell ref="A37:D37"/>
    <mergeCell ref="A39:D39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 и расх 2019-1кв</vt:lpstr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Кымбат Суртай</cp:lastModifiedBy>
  <cp:lastPrinted>2019-08-07T02:52:33Z</cp:lastPrinted>
  <dcterms:created xsi:type="dcterms:W3CDTF">2015-09-30T11:21:26Z</dcterms:created>
  <dcterms:modified xsi:type="dcterms:W3CDTF">2019-09-11T08:49:33Z</dcterms:modified>
</cp:coreProperties>
</file>